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13395" windowHeight="10050" activeTab="3"/>
  </bookViews>
  <sheets>
    <sheet name="Rapportage" sheetId="6" r:id="rId1"/>
    <sheet name="Berekeningen" sheetId="1" r:id="rId2"/>
    <sheet name="Controle" sheetId="2" r:id="rId3"/>
    <sheet name="Jelle" sheetId="5" r:id="rId4"/>
    <sheet name="Literatuur" sheetId="4" r:id="rId5"/>
    <sheet name="Sheet1" sheetId="7" r:id="rId6"/>
  </sheets>
  <calcPr calcId="145621"/>
</workbook>
</file>

<file path=xl/calcChain.xml><?xml version="1.0" encoding="utf-8"?>
<calcChain xmlns="http://schemas.openxmlformats.org/spreadsheetml/2006/main">
  <c r="H26" i="1" l="1"/>
  <c r="I26" i="1" s="1"/>
  <c r="H25" i="1"/>
  <c r="H27" i="1" s="1"/>
  <c r="I27" i="1" s="1"/>
  <c r="H22" i="1"/>
  <c r="I22" i="1" s="1"/>
  <c r="H21" i="1"/>
  <c r="H23" i="1" s="1"/>
  <c r="I23" i="1" s="1"/>
  <c r="H18" i="1"/>
  <c r="I18" i="1" s="1"/>
  <c r="H17" i="1"/>
  <c r="H19" i="1" s="1"/>
  <c r="I19" i="1" s="1"/>
  <c r="H14" i="1"/>
  <c r="I14" i="1" s="1"/>
  <c r="H13" i="1"/>
  <c r="H15" i="1" s="1"/>
  <c r="I15" i="1" s="1"/>
  <c r="J27" i="1" l="1"/>
  <c r="K27" i="1" s="1"/>
  <c r="J23" i="1"/>
  <c r="K23" i="1" s="1"/>
  <c r="J19" i="1"/>
  <c r="K19" i="1" s="1"/>
  <c r="J15" i="1"/>
  <c r="K15" i="1" s="1"/>
</calcChain>
</file>

<file path=xl/sharedStrings.xml><?xml version="1.0" encoding="utf-8"?>
<sst xmlns="http://schemas.openxmlformats.org/spreadsheetml/2006/main" count="98" uniqueCount="58">
  <si>
    <t>Drie metingen</t>
  </si>
  <si>
    <t>Verschillende cellen</t>
  </si>
  <si>
    <t>Meting 1</t>
  </si>
  <si>
    <t>Meting 2</t>
  </si>
  <si>
    <t>Meting 3</t>
  </si>
  <si>
    <t>mm</t>
  </si>
  <si>
    <t>Diagonaal</t>
  </si>
  <si>
    <t>Berekend op basis van diagonaal:</t>
  </si>
  <si>
    <t>Gemeten rechte:</t>
  </si>
  <si>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</si>
  <si>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t xml:space="preserve">Ca 2 mm </t>
  </si>
  <si>
    <t>Check OK</t>
  </si>
  <si>
    <t>Celestron DELUXE HANDHELD DIGITAL MICROSCOPE</t>
  </si>
  <si>
    <t>http://www.celestron.com/browse-shop/microscopes/digital-microscopes/deluxe-handheld-digital-microscope</t>
  </si>
  <si>
    <t>LOW</t>
  </si>
  <si>
    <t>HIGH</t>
  </si>
  <si>
    <t>Grootste maaswijdte met geodriehoek</t>
  </si>
  <si>
    <t>Bij de derde meting microscoop verplaatst</t>
  </si>
  <si>
    <t>mw.  200 my dr. 90 my</t>
  </si>
  <si>
    <t>mw.  265 my dr. 160 my</t>
  </si>
  <si>
    <t>mw.  486 my dr. 240 my</t>
  </si>
  <si>
    <t>mw.  930 my dr. 340 my</t>
  </si>
  <si>
    <t>mw.  2.00      dr.  1.00</t>
  </si>
  <si>
    <t>µm</t>
  </si>
  <si>
    <t>NOTA</t>
  </si>
  <si>
    <t>RUUD</t>
  </si>
  <si>
    <t>Gemeten maaswijdtes zevenzet</t>
  </si>
  <si>
    <t>Maaswijdte: de lengte van de opening tussen de draden</t>
  </si>
  <si>
    <t>Zeef</t>
  </si>
  <si>
    <t>in µm</t>
  </si>
  <si>
    <t>naar mm</t>
  </si>
  <si>
    <t>Afgerond</t>
  </si>
  <si>
    <t>Meting</t>
  </si>
  <si>
    <t>Maaswijdte</t>
  </si>
  <si>
    <t>spec</t>
  </si>
  <si>
    <t>Mesh</t>
  </si>
  <si>
    <t>micron</t>
  </si>
  <si>
    <t>~</t>
  </si>
  <si>
    <t>Zeefset</t>
  </si>
  <si>
    <t>Interlab BV</t>
  </si>
  <si>
    <t>OD</t>
  </si>
  <si>
    <t>6.8 mm</t>
  </si>
  <si>
    <t>ID</t>
  </si>
  <si>
    <t>6 mm</t>
  </si>
  <si>
    <t xml:space="preserve">H </t>
  </si>
  <si>
    <t>7 mm</t>
  </si>
  <si>
    <t>Dimensies bij benadering</t>
  </si>
  <si>
    <t>Fabrikant</t>
  </si>
  <si>
    <t>Standaard</t>
  </si>
  <si>
    <t>Opening</t>
  </si>
  <si>
    <t>NEN 2560</t>
  </si>
  <si>
    <t>Twente</t>
  </si>
  <si>
    <t>Nog nodig:</t>
  </si>
  <si>
    <t>x</t>
  </si>
  <si>
    <t>Microscoop Versterking</t>
  </si>
  <si>
    <t>RESULTAAT</t>
  </si>
  <si>
    <t>Gemiddeldes &amp; berekeningen</t>
  </si>
  <si>
    <t>Meting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</si>
</sst>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1"/>
    <xf numFmtId="0" fontId="0" fillId="0" borderId="1" xfId="0" applyBorder="1"/>
    <xf numFmtId="0" fontId="0" fillId="0" borderId="2" xfId="0" applyBorder="1"/>
    <xf numFmtId="1" fontId="0" fillId="0" borderId="0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1" fontId="0" fillId="2" borderId="0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5" fillId="0" borderId="0" xfId="0" applyFont="1"/>
    <xf numFmtId="164" fontId="0" fillId="0" borderId="3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1" fillId="3" borderId="6" xfId="0" applyFont="1" applyFill="1" applyBorder="1"/>
    <xf numFmtId="0" fontId="1" fillId="0" borderId="6" xfId="0" applyFont="1" applyBorder="1" applyAlignment="1">
      <alignment horizontal="center" vertical="center"/>
    </xf>
    <xf numFmtId="0" fontId="1" fillId="0" borderId="2" xfId="0" applyFont="1" applyBorder="1"/>
    <xf numFmtId="0" fontId="1" fillId="0" borderId="8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/>
    <xf numFmtId="2" fontId="0" fillId="0" borderId="0" xfId="0" applyNumberFormat="1"/>
    <xf numFmtId="49" fontId="0" fillId="0" borderId="0" xfId="0" applyNumberFormat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4" xfId="0" applyBorder="1"/>
    <xf numFmtId="49" fontId="1" fillId="0" borderId="13" xfId="0" applyNumberFormat="1" applyFont="1" applyBorder="1" applyAlignment="1">
      <alignment vertical="center" wrapText="1"/>
    </xf>
    <xf numFmtId="49" fontId="1" fillId="0" borderId="14" xfId="0" applyNumberFormat="1" applyFont="1" applyBorder="1" applyAlignment="1">
      <alignment vertical="center" wrapText="1"/>
    </xf>
    <xf numFmtId="49" fontId="1" fillId="0" borderId="14" xfId="0" applyNumberFormat="1" applyFont="1" applyBorder="1" applyAlignment="1">
      <alignment vertical="center"/>
    </xf>
    <xf numFmtId="49" fontId="0" fillId="0" borderId="14" xfId="0" applyNumberFormat="1" applyBorder="1" applyAlignment="1">
      <alignment vertical="center"/>
    </xf>
    <xf numFmtId="49" fontId="1" fillId="0" borderId="15" xfId="0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6" xfId="0" applyBorder="1"/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2" fontId="0" fillId="0" borderId="17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 vertic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0" fillId="0" borderId="22" xfId="0" applyBorder="1"/>
    <xf numFmtId="0" fontId="0" fillId="0" borderId="22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5" xfId="0" applyBorder="1" applyAlignment="1">
      <alignment horizontal="center"/>
    </xf>
    <xf numFmtId="49" fontId="1" fillId="0" borderId="13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1" fillId="2" borderId="1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2" borderId="11" xfId="0" applyFill="1" applyBorder="1"/>
    <xf numFmtId="0" fontId="0" fillId="2" borderId="3" xfId="0" applyFill="1" applyBorder="1"/>
    <xf numFmtId="1" fontId="1" fillId="2" borderId="11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  <xf numFmtId="0" fontId="0" fillId="2" borderId="17" xfId="0" applyFill="1" applyBorder="1"/>
    <xf numFmtId="0" fontId="0" fillId="2" borderId="19" xfId="0" applyFill="1" applyBorder="1"/>
    <xf numFmtId="0" fontId="0" fillId="2" borderId="21" xfId="0" applyFill="1" applyBorder="1"/>
    <xf numFmtId="0" fontId="0" fillId="2" borderId="23" xfId="0" applyFill="1" applyBorder="1"/>
    <xf numFmtId="2" fontId="1" fillId="2" borderId="3" xfId="0" applyNumberFormat="1" applyFont="1" applyFill="1" applyBorder="1" applyAlignment="1">
      <alignment horizontal="center"/>
    </xf>
    <xf numFmtId="0" fontId="0" fillId="2" borderId="12" xfId="0" applyFill="1" applyBorder="1"/>
    <xf numFmtId="0" fontId="0" fillId="2" borderId="5" xfId="0" applyFill="1" applyBorder="1"/>
    <xf numFmtId="49" fontId="1" fillId="0" borderId="9" xfId="0" applyNumberFormat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10</xdr:row>
      <xdr:rowOff>88446</xdr:rowOff>
    </xdr:from>
    <xdr:to>
      <xdr:col>5</xdr:col>
      <xdr:colOff>466725</xdr:colOff>
      <xdr:row>19</xdr:row>
      <xdr:rowOff>64634</xdr:rowOff>
    </xdr:to>
    <xdr:sp macro="" textlink="">
      <xdr:nvSpPr>
        <xdr:cNvPr id="3" name="Rectangle 2"/>
        <xdr:cNvSpPr/>
      </xdr:nvSpPr>
      <xdr:spPr>
        <a:xfrm>
          <a:off x="1930854" y="1711098"/>
          <a:ext cx="1767567" cy="1598840"/>
        </a:xfrm>
        <a:prstGeom prst="rect">
          <a:avLst/>
        </a:prstGeom>
        <a:noFill/>
        <a:ln w="14605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61913</xdr:colOff>
      <xdr:row>10</xdr:row>
      <xdr:rowOff>176893</xdr:rowOff>
    </xdr:from>
    <xdr:to>
      <xdr:col>5</xdr:col>
      <xdr:colOff>400050</xdr:colOff>
      <xdr:row>18</xdr:row>
      <xdr:rowOff>152400</xdr:rowOff>
    </xdr:to>
    <xdr:sp macro="" textlink="">
      <xdr:nvSpPr>
        <xdr:cNvPr id="5" name="Oval 4"/>
        <xdr:cNvSpPr/>
      </xdr:nvSpPr>
      <xdr:spPr>
        <a:xfrm>
          <a:off x="2000931" y="1799545"/>
          <a:ext cx="1630815" cy="141786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</xdr:col>
      <xdr:colOff>61913</xdr:colOff>
      <xdr:row>14</xdr:row>
      <xdr:rowOff>164646</xdr:rowOff>
    </xdr:from>
    <xdr:to>
      <xdr:col>5</xdr:col>
      <xdr:colOff>400050</xdr:colOff>
      <xdr:row>14</xdr:row>
      <xdr:rowOff>164646</xdr:rowOff>
    </xdr:to>
    <xdr:cxnSp macro="">
      <xdr:nvCxnSpPr>
        <xdr:cNvPr id="7" name="Straight Arrow Connector 6"/>
        <xdr:cNvCxnSpPr>
          <a:stCxn id="5" idx="2"/>
          <a:endCxn id="5" idx="6"/>
        </xdr:cNvCxnSpPr>
      </xdr:nvCxnSpPr>
      <xdr:spPr>
        <a:xfrm>
          <a:off x="2000931" y="2508477"/>
          <a:ext cx="1630815" cy="0"/>
        </a:xfrm>
        <a:prstGeom prst="straightConnector1">
          <a:avLst/>
        </a:prstGeom>
        <a:ln w="34925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85725</xdr:rowOff>
    </xdr:from>
    <xdr:to>
      <xdr:col>3</xdr:col>
      <xdr:colOff>542925</xdr:colOff>
      <xdr:row>8</xdr:row>
      <xdr:rowOff>76200</xdr:rowOff>
    </xdr:to>
    <xdr:sp macro="" textlink="">
      <xdr:nvSpPr>
        <xdr:cNvPr id="2" name="Rectangle 1"/>
        <xdr:cNvSpPr/>
      </xdr:nvSpPr>
      <xdr:spPr>
        <a:xfrm>
          <a:off x="695325" y="276225"/>
          <a:ext cx="1676400" cy="1514475"/>
        </a:xfrm>
        <a:prstGeom prst="rect">
          <a:avLst/>
        </a:prstGeom>
        <a:noFill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95250</xdr:colOff>
      <xdr:row>0</xdr:row>
      <xdr:rowOff>95250</xdr:rowOff>
    </xdr:from>
    <xdr:to>
      <xdr:col>3</xdr:col>
      <xdr:colOff>533400</xdr:colOff>
      <xdr:row>8</xdr:row>
      <xdr:rowOff>76200</xdr:rowOff>
    </xdr:to>
    <xdr:cxnSp macro="">
      <xdr:nvCxnSpPr>
        <xdr:cNvPr id="4" name="Straight Arrow Connector 3"/>
        <xdr:cNvCxnSpPr/>
      </xdr:nvCxnSpPr>
      <xdr:spPr>
        <a:xfrm flipV="1">
          <a:off x="704850" y="285750"/>
          <a:ext cx="1657350" cy="15049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</xdr:colOff>
      <xdr:row>0</xdr:row>
      <xdr:rowOff>114300</xdr:rowOff>
    </xdr:from>
    <xdr:to>
      <xdr:col>3</xdr:col>
      <xdr:colOff>523875</xdr:colOff>
      <xdr:row>8</xdr:row>
      <xdr:rowOff>95250</xdr:rowOff>
    </xdr:to>
    <xdr:cxnSp macro="">
      <xdr:nvCxnSpPr>
        <xdr:cNvPr id="8" name="Straight Arrow Connector 7"/>
        <xdr:cNvCxnSpPr/>
      </xdr:nvCxnSpPr>
      <xdr:spPr>
        <a:xfrm>
          <a:off x="733425" y="304800"/>
          <a:ext cx="1619250" cy="15049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85725</xdr:colOff>
      <xdr:row>4</xdr:row>
      <xdr:rowOff>80963</xdr:rowOff>
    </xdr:from>
    <xdr:to>
      <xdr:col>3</xdr:col>
      <xdr:colOff>542925</xdr:colOff>
      <xdr:row>4</xdr:row>
      <xdr:rowOff>80963</xdr:rowOff>
    </xdr:to>
    <xdr:cxnSp macro="">
      <xdr:nvCxnSpPr>
        <xdr:cNvPr id="10" name="Straight Arrow Connector 9"/>
        <xdr:cNvCxnSpPr>
          <a:stCxn id="2" idx="1"/>
          <a:endCxn id="2" idx="3"/>
        </xdr:cNvCxnSpPr>
      </xdr:nvCxnSpPr>
      <xdr:spPr>
        <a:xfrm>
          <a:off x="695325" y="1033463"/>
          <a:ext cx="167640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314325</xdr:colOff>
      <xdr:row>0</xdr:row>
      <xdr:rowOff>85725</xdr:rowOff>
    </xdr:from>
    <xdr:to>
      <xdr:col>2</xdr:col>
      <xdr:colOff>314325</xdr:colOff>
      <xdr:row>8</xdr:row>
      <xdr:rowOff>76200</xdr:rowOff>
    </xdr:to>
    <xdr:cxnSp macro="">
      <xdr:nvCxnSpPr>
        <xdr:cNvPr id="12" name="Straight Arrow Connector 11"/>
        <xdr:cNvCxnSpPr>
          <a:stCxn id="2" idx="0"/>
          <a:endCxn id="2" idx="2"/>
        </xdr:cNvCxnSpPr>
      </xdr:nvCxnSpPr>
      <xdr:spPr>
        <a:xfrm>
          <a:off x="1533525" y="276225"/>
          <a:ext cx="0" cy="15144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323850</xdr:colOff>
      <xdr:row>1</xdr:row>
      <xdr:rowOff>76200</xdr:rowOff>
    </xdr:from>
    <xdr:ext cx="256160" cy="264560"/>
    <xdr:sp macro="" textlink="">
      <xdr:nvSpPr>
        <xdr:cNvPr id="13" name="TextBox 12"/>
        <xdr:cNvSpPr txBox="1"/>
      </xdr:nvSpPr>
      <xdr:spPr>
        <a:xfrm>
          <a:off x="1543050" y="4572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3</xdr:col>
      <xdr:colOff>180975</xdr:colOff>
      <xdr:row>1</xdr:row>
      <xdr:rowOff>123825</xdr:rowOff>
    </xdr:from>
    <xdr:ext cx="256160" cy="264560"/>
    <xdr:sp macro="" textlink="">
      <xdr:nvSpPr>
        <xdr:cNvPr id="15" name="TextBox 14"/>
        <xdr:cNvSpPr txBox="1"/>
      </xdr:nvSpPr>
      <xdr:spPr>
        <a:xfrm>
          <a:off x="2009775" y="50482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2</a:t>
          </a:r>
        </a:p>
      </xdr:txBody>
    </xdr:sp>
    <xdr:clientData/>
  </xdr:oneCellAnchor>
  <xdr:oneCellAnchor>
    <xdr:from>
      <xdr:col>3</xdr:col>
      <xdr:colOff>85725</xdr:colOff>
      <xdr:row>4</xdr:row>
      <xdr:rowOff>66675</xdr:rowOff>
    </xdr:from>
    <xdr:ext cx="256160" cy="264560"/>
    <xdr:sp macro="" textlink="">
      <xdr:nvSpPr>
        <xdr:cNvPr id="17" name="TextBox 16"/>
        <xdr:cNvSpPr txBox="1"/>
      </xdr:nvSpPr>
      <xdr:spPr>
        <a:xfrm>
          <a:off x="1914525" y="101917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3</a:t>
          </a:r>
        </a:p>
      </xdr:txBody>
    </xdr:sp>
    <xdr:clientData/>
  </xdr:oneCellAnchor>
  <xdr:oneCellAnchor>
    <xdr:from>
      <xdr:col>1</xdr:col>
      <xdr:colOff>247650</xdr:colOff>
      <xdr:row>1</xdr:row>
      <xdr:rowOff>180975</xdr:rowOff>
    </xdr:from>
    <xdr:ext cx="256160" cy="264560"/>
    <xdr:sp macro="" textlink="">
      <xdr:nvSpPr>
        <xdr:cNvPr id="19" name="TextBox 18"/>
        <xdr:cNvSpPr txBox="1"/>
      </xdr:nvSpPr>
      <xdr:spPr>
        <a:xfrm>
          <a:off x="857250" y="56197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1100"/>
            <a:t>4</a:t>
          </a:r>
        </a:p>
      </xdr:txBody>
    </xdr:sp>
    <xdr:clientData/>
  </xdr:oneCellAnchor>
  <xdr:twoCellAnchor>
    <xdr:from>
      <xdr:col>1</xdr:col>
      <xdr:colOff>123825</xdr:colOff>
      <xdr:row>0</xdr:row>
      <xdr:rowOff>95250</xdr:rowOff>
    </xdr:from>
    <xdr:to>
      <xdr:col>3</xdr:col>
      <xdr:colOff>523875</xdr:colOff>
      <xdr:row>8</xdr:row>
      <xdr:rowOff>57150</xdr:rowOff>
    </xdr:to>
    <xdr:sp macro="" textlink="">
      <xdr:nvSpPr>
        <xdr:cNvPr id="20" name="Oval 19"/>
        <xdr:cNvSpPr/>
      </xdr:nvSpPr>
      <xdr:spPr>
        <a:xfrm>
          <a:off x="800100" y="285750"/>
          <a:ext cx="1619250" cy="14859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18</xdr:row>
      <xdr:rowOff>166417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3595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</xdr:colOff>
      <xdr:row>0</xdr:row>
      <xdr:rowOff>90487</xdr:rowOff>
    </xdr:from>
    <xdr:to>
      <xdr:col>8</xdr:col>
      <xdr:colOff>381000</xdr:colOff>
      <xdr:row>24</xdr:row>
      <xdr:rowOff>15239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" y="1538287"/>
          <a:ext cx="5519738" cy="441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</xdr:colOff>
      <xdr:row>0</xdr:row>
      <xdr:rowOff>33338</xdr:rowOff>
    </xdr:from>
    <xdr:to>
      <xdr:col>9</xdr:col>
      <xdr:colOff>498861</xdr:colOff>
      <xdr:row>38</xdr:row>
      <xdr:rowOff>138112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" y="33338"/>
          <a:ext cx="6247199" cy="712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elestron.com/browse-shop/microscopes/digital-microscopes/deluxe-handheld-digital-microscop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F9"/>
  <sheetViews>
    <sheetView zoomScale="140" zoomScaleNormal="140" workbookViewId="0">
      <selection activeCell="D2" sqref="D2"/>
    </sheetView>
  </sheetViews>
  <sheetFormatPr defaultRowHeight="15" x14ac:dyDescent="0.25"/>
  <cols>
    <col min="6" max="6" width="8.140625" bestFit="1" customWidth="1"/>
  </cols>
  <sheetData>
    <row r="1" spans="4:6" ht="21" x14ac:dyDescent="0.65">
      <c r="D1" s="18" t="s">
        <v>26</v>
      </c>
    </row>
    <row r="2" spans="4:6" ht="14.25" x14ac:dyDescent="0.45">
      <c r="D2" t="s">
        <v>27</v>
      </c>
    </row>
    <row r="3" spans="4:6" ht="14.65" thickBot="1" x14ac:dyDescent="0.5"/>
    <row r="4" spans="4:6" ht="14.25" x14ac:dyDescent="0.45">
      <c r="D4" s="22"/>
      <c r="E4" s="23" t="s">
        <v>32</v>
      </c>
      <c r="F4" s="24" t="s">
        <v>31</v>
      </c>
    </row>
    <row r="5" spans="4:6" ht="15.75" thickBot="1" x14ac:dyDescent="0.3">
      <c r="D5" s="25" t="s">
        <v>28</v>
      </c>
      <c r="E5" s="25" t="s">
        <v>29</v>
      </c>
      <c r="F5" s="26" t="s">
        <v>30</v>
      </c>
    </row>
    <row r="6" spans="4:6" ht="14.25" x14ac:dyDescent="0.45">
      <c r="D6" s="27">
        <v>1</v>
      </c>
      <c r="E6" s="20">
        <v>2060.0015318615947</v>
      </c>
      <c r="F6" s="19">
        <v>2.0600015318615945</v>
      </c>
    </row>
    <row r="7" spans="4:6" ht="14.25" x14ac:dyDescent="0.45">
      <c r="D7" s="27">
        <v>2</v>
      </c>
      <c r="E7" s="20">
        <v>1014.2598598503591</v>
      </c>
      <c r="F7" s="19">
        <v>1.0142598598503592</v>
      </c>
    </row>
    <row r="8" spans="4:6" ht="14.25" x14ac:dyDescent="0.45">
      <c r="D8" s="27">
        <v>3</v>
      </c>
      <c r="E8" s="20">
        <v>545.32536640780961</v>
      </c>
      <c r="F8" s="7">
        <v>0.5453253664078096</v>
      </c>
    </row>
    <row r="9" spans="4:6" ht="14.65" thickBot="1" x14ac:dyDescent="0.5">
      <c r="D9" s="25">
        <v>4</v>
      </c>
      <c r="E9" s="21">
        <v>217.73268384464879</v>
      </c>
      <c r="F9" s="9">
        <v>0.21773268384464878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H15" sqref="H15"/>
    </sheetView>
  </sheetViews>
  <sheetFormatPr defaultRowHeight="15" x14ac:dyDescent="0.25"/>
  <cols>
    <col min="1" max="1" width="7.140625" customWidth="1"/>
    <col min="2" max="4" width="8.85546875" bestFit="1" customWidth="1"/>
    <col min="5" max="5" width="12" bestFit="1" customWidth="1"/>
    <col min="8" max="8" width="4.5703125" bestFit="1" customWidth="1"/>
    <col min="9" max="9" width="5" bestFit="1" customWidth="1"/>
    <col min="10" max="10" width="10.42578125" customWidth="1"/>
    <col min="12" max="12" width="12" customWidth="1"/>
  </cols>
  <sheetData>
    <row r="2" spans="1:13" ht="14.25" x14ac:dyDescent="0.45">
      <c r="G2" t="s">
        <v>0</v>
      </c>
    </row>
    <row r="3" spans="1:13" ht="14.25" x14ac:dyDescent="0.45">
      <c r="G3" t="s">
        <v>1</v>
      </c>
    </row>
    <row r="4" spans="1:13" ht="14.25" x14ac:dyDescent="0.45">
      <c r="G4" t="s">
        <v>17</v>
      </c>
    </row>
    <row r="10" spans="1:13" ht="15.75" thickBot="1" x14ac:dyDescent="0.3"/>
    <row r="11" spans="1:13" ht="30.75" thickBot="1" x14ac:dyDescent="0.3">
      <c r="A11" s="84" t="s">
        <v>57</v>
      </c>
      <c r="B11" s="37" t="s">
        <v>2</v>
      </c>
      <c r="C11" s="38" t="s">
        <v>3</v>
      </c>
      <c r="D11" s="41" t="s">
        <v>4</v>
      </c>
      <c r="E11" s="39" t="s">
        <v>56</v>
      </c>
      <c r="F11" s="40"/>
      <c r="G11" s="40"/>
      <c r="H11" s="40"/>
      <c r="I11" s="40"/>
      <c r="J11" s="69" t="s">
        <v>55</v>
      </c>
      <c r="K11" s="70"/>
      <c r="L11" s="41" t="s">
        <v>54</v>
      </c>
      <c r="M11" s="30"/>
    </row>
    <row r="12" spans="1:13" x14ac:dyDescent="0.25">
      <c r="A12" s="46"/>
      <c r="B12" s="47" t="s">
        <v>5</v>
      </c>
      <c r="C12" s="48" t="s">
        <v>5</v>
      </c>
      <c r="D12" s="49" t="s">
        <v>5</v>
      </c>
      <c r="E12" s="4"/>
      <c r="F12" s="4"/>
      <c r="G12" s="4"/>
      <c r="H12" s="50" t="s">
        <v>5</v>
      </c>
      <c r="I12" s="51" t="s">
        <v>9</v>
      </c>
      <c r="J12" s="71" t="s">
        <v>9</v>
      </c>
      <c r="K12" s="72" t="s">
        <v>5</v>
      </c>
      <c r="L12" s="64"/>
    </row>
    <row r="13" spans="1:13" x14ac:dyDescent="0.25">
      <c r="A13" s="42">
        <v>1</v>
      </c>
      <c r="B13" s="44">
        <v>2.15</v>
      </c>
      <c r="C13" s="33">
        <v>2.16</v>
      </c>
      <c r="D13" s="7">
        <v>2.16</v>
      </c>
      <c r="E13" s="31"/>
      <c r="F13" s="31"/>
      <c r="G13" s="31" t="s">
        <v>6</v>
      </c>
      <c r="H13" s="33">
        <f>AVERAGE(B16:D16,B14:D14)</f>
        <v>2.8849999999999998</v>
      </c>
      <c r="I13" s="32"/>
      <c r="J13" s="73"/>
      <c r="K13" s="74"/>
      <c r="L13" s="65"/>
    </row>
    <row r="14" spans="1:13" x14ac:dyDescent="0.25">
      <c r="A14" s="42">
        <v>2</v>
      </c>
      <c r="B14" s="44">
        <v>2.9</v>
      </c>
      <c r="C14" s="33">
        <v>2.91</v>
      </c>
      <c r="D14" s="7">
        <v>2.82</v>
      </c>
      <c r="E14" s="31"/>
      <c r="F14" s="31" t="s">
        <v>8</v>
      </c>
      <c r="G14" s="31"/>
      <c r="H14" s="33">
        <f>AVERAGE(B13:D13,B15:D15)</f>
        <v>2.08</v>
      </c>
      <c r="I14" s="34">
        <f>H14*1000</f>
        <v>2080</v>
      </c>
      <c r="J14" s="73"/>
      <c r="K14" s="74"/>
      <c r="L14" s="65" t="s">
        <v>14</v>
      </c>
    </row>
    <row r="15" spans="1:13" x14ac:dyDescent="0.25">
      <c r="A15" s="42">
        <v>3</v>
      </c>
      <c r="B15" s="44">
        <v>2</v>
      </c>
      <c r="C15" s="33">
        <v>2.0699999999999998</v>
      </c>
      <c r="D15" s="7">
        <v>1.94</v>
      </c>
      <c r="E15" s="31" t="s">
        <v>7</v>
      </c>
      <c r="F15" s="31"/>
      <c r="G15" s="31"/>
      <c r="H15" s="33">
        <f>SQRT(1/2*(H13)^2)</f>
        <v>2.0400030637231894</v>
      </c>
      <c r="I15" s="34">
        <f>H15*1000</f>
        <v>2040.0030637231894</v>
      </c>
      <c r="J15" s="75">
        <f>AVERAGE(I14:I15)</f>
        <v>2060.0015318615947</v>
      </c>
      <c r="K15" s="76">
        <f>J15/1000</f>
        <v>2.0600015318615945</v>
      </c>
      <c r="L15" s="65"/>
    </row>
    <row r="16" spans="1:13" x14ac:dyDescent="0.25">
      <c r="A16" s="52">
        <v>4</v>
      </c>
      <c r="B16" s="53">
        <v>2.94</v>
      </c>
      <c r="C16" s="54">
        <v>2.87</v>
      </c>
      <c r="D16" s="55">
        <v>2.87</v>
      </c>
      <c r="E16" s="56"/>
      <c r="F16" s="56"/>
      <c r="G16" s="56"/>
      <c r="H16" s="57"/>
      <c r="I16" s="57"/>
      <c r="J16" s="77"/>
      <c r="K16" s="78"/>
      <c r="L16" s="66"/>
    </row>
    <row r="17" spans="1:12" x14ac:dyDescent="0.25">
      <c r="A17" s="58">
        <v>1</v>
      </c>
      <c r="B17" s="59">
        <v>1.03</v>
      </c>
      <c r="C17" s="60">
        <v>1</v>
      </c>
      <c r="D17" s="61">
        <v>0.99</v>
      </c>
      <c r="E17" s="62"/>
      <c r="F17" s="62"/>
      <c r="G17" s="62" t="s">
        <v>6</v>
      </c>
      <c r="H17" s="60">
        <f>AVERAGE(B20:D20,B18:D18)</f>
        <v>1.4333333333333333</v>
      </c>
      <c r="I17" s="63"/>
      <c r="J17" s="79"/>
      <c r="K17" s="80"/>
      <c r="L17" s="67"/>
    </row>
    <row r="18" spans="1:12" x14ac:dyDescent="0.25">
      <c r="A18" s="42">
        <v>2</v>
      </c>
      <c r="B18" s="44">
        <v>1.4</v>
      </c>
      <c r="C18" s="33">
        <v>1.43</v>
      </c>
      <c r="D18" s="7">
        <v>1.43</v>
      </c>
      <c r="E18" s="31"/>
      <c r="F18" s="31" t="s">
        <v>8</v>
      </c>
      <c r="G18" s="31"/>
      <c r="H18" s="33">
        <f>AVERAGE(B17:D17,B19:D19)</f>
        <v>1.0150000000000001</v>
      </c>
      <c r="I18" s="34">
        <f>H18*1000</f>
        <v>1015.0000000000001</v>
      </c>
      <c r="J18" s="73"/>
      <c r="K18" s="74"/>
      <c r="L18" s="65" t="s">
        <v>15</v>
      </c>
    </row>
    <row r="19" spans="1:12" x14ac:dyDescent="0.25">
      <c r="A19" s="42">
        <v>3</v>
      </c>
      <c r="B19" s="44">
        <v>0.99</v>
      </c>
      <c r="C19" s="33">
        <v>1.04</v>
      </c>
      <c r="D19" s="7">
        <v>1.04</v>
      </c>
      <c r="E19" s="31" t="s">
        <v>7</v>
      </c>
      <c r="F19" s="31"/>
      <c r="G19" s="31"/>
      <c r="H19" s="33">
        <f>SQRT(1/2*(H17)^2)</f>
        <v>1.0135197197007182</v>
      </c>
      <c r="I19" s="34">
        <f>H19*1000</f>
        <v>1013.5197197007182</v>
      </c>
      <c r="J19" s="75">
        <f>AVERAGE(I18:I19)</f>
        <v>1014.2598598503591</v>
      </c>
      <c r="K19" s="76">
        <f>J19/1000</f>
        <v>1.0142598598503592</v>
      </c>
      <c r="L19" s="65"/>
    </row>
    <row r="20" spans="1:12" x14ac:dyDescent="0.25">
      <c r="A20" s="52">
        <v>4</v>
      </c>
      <c r="B20" s="53">
        <v>1.44</v>
      </c>
      <c r="C20" s="54">
        <v>1.47</v>
      </c>
      <c r="D20" s="55">
        <v>1.43</v>
      </c>
      <c r="E20" s="56"/>
      <c r="F20" s="56"/>
      <c r="G20" s="56"/>
      <c r="H20" s="57"/>
      <c r="I20" s="57"/>
      <c r="J20" s="77"/>
      <c r="K20" s="78"/>
      <c r="L20" s="66"/>
    </row>
    <row r="21" spans="1:12" x14ac:dyDescent="0.25">
      <c r="A21" s="58">
        <v>1</v>
      </c>
      <c r="B21" s="59">
        <v>0.55000000000000004</v>
      </c>
      <c r="C21" s="60">
        <v>0.52</v>
      </c>
      <c r="D21" s="61">
        <v>0.56000000000000005</v>
      </c>
      <c r="E21" s="62"/>
      <c r="F21" s="62"/>
      <c r="G21" s="62" t="s">
        <v>6</v>
      </c>
      <c r="H21" s="60">
        <f>AVERAGE(B24:D24,B22:D22)</f>
        <v>0.77166666666666683</v>
      </c>
      <c r="I21" s="63"/>
      <c r="J21" s="79"/>
      <c r="K21" s="80"/>
      <c r="L21" s="67"/>
    </row>
    <row r="22" spans="1:12" x14ac:dyDescent="0.25">
      <c r="A22" s="42">
        <v>2</v>
      </c>
      <c r="B22" s="44">
        <v>0.78</v>
      </c>
      <c r="C22" s="33">
        <v>0.76</v>
      </c>
      <c r="D22" s="7">
        <v>0.77</v>
      </c>
      <c r="E22" s="31"/>
      <c r="F22" s="31" t="s">
        <v>8</v>
      </c>
      <c r="G22" s="31"/>
      <c r="H22" s="33">
        <f>AVERAGE(B21:D21,B23:D23)</f>
        <v>0.54500000000000004</v>
      </c>
      <c r="I22" s="34">
        <f>H22*1000</f>
        <v>545</v>
      </c>
      <c r="J22" s="73"/>
      <c r="K22" s="74"/>
      <c r="L22" s="65" t="s">
        <v>15</v>
      </c>
    </row>
    <row r="23" spans="1:12" x14ac:dyDescent="0.25">
      <c r="A23" s="42">
        <v>3</v>
      </c>
      <c r="B23" s="44">
        <v>0.53</v>
      </c>
      <c r="C23" s="33">
        <v>0.55000000000000004</v>
      </c>
      <c r="D23" s="7">
        <v>0.56000000000000005</v>
      </c>
      <c r="E23" s="31" t="s">
        <v>7</v>
      </c>
      <c r="F23" s="31"/>
      <c r="G23" s="31"/>
      <c r="H23" s="33">
        <f>SQRT(1/2*(H21)^2)</f>
        <v>0.54565073281561927</v>
      </c>
      <c r="I23" s="34">
        <f>H23*1000</f>
        <v>545.65073281561922</v>
      </c>
      <c r="J23" s="75">
        <f>AVERAGE(I22:I23)</f>
        <v>545.32536640780961</v>
      </c>
      <c r="K23" s="81">
        <f>J23/1000</f>
        <v>0.5453253664078096</v>
      </c>
      <c r="L23" s="65"/>
    </row>
    <row r="24" spans="1:12" x14ac:dyDescent="0.25">
      <c r="A24" s="52">
        <v>4</v>
      </c>
      <c r="B24" s="53">
        <v>0.77</v>
      </c>
      <c r="C24" s="54">
        <v>0.76</v>
      </c>
      <c r="D24" s="55">
        <v>0.79</v>
      </c>
      <c r="E24" s="56"/>
      <c r="F24" s="56"/>
      <c r="G24" s="56"/>
      <c r="H24" s="57"/>
      <c r="I24" s="57"/>
      <c r="J24" s="77"/>
      <c r="K24" s="78"/>
      <c r="L24" s="66"/>
    </row>
    <row r="25" spans="1:12" x14ac:dyDescent="0.25">
      <c r="A25" s="42">
        <v>1</v>
      </c>
      <c r="B25" s="44">
        <v>0.21</v>
      </c>
      <c r="C25" s="33">
        <v>0.22</v>
      </c>
      <c r="D25" s="7">
        <v>0.23</v>
      </c>
      <c r="E25" s="31"/>
      <c r="F25" s="31"/>
      <c r="G25" s="31" t="s">
        <v>6</v>
      </c>
      <c r="H25" s="33">
        <f>AVERAGE(B28:D28,B26:D26)</f>
        <v>0.3</v>
      </c>
      <c r="I25" s="32"/>
      <c r="J25" s="73"/>
      <c r="K25" s="74"/>
      <c r="L25" s="65"/>
    </row>
    <row r="26" spans="1:12" x14ac:dyDescent="0.25">
      <c r="A26" s="42">
        <v>2</v>
      </c>
      <c r="B26" s="44">
        <v>0.28999999999999998</v>
      </c>
      <c r="C26" s="33">
        <v>0.32</v>
      </c>
      <c r="D26" s="7">
        <v>0.3</v>
      </c>
      <c r="E26" s="31"/>
      <c r="F26" s="31" t="s">
        <v>8</v>
      </c>
      <c r="G26" s="31"/>
      <c r="H26" s="33">
        <f>AVERAGE(B25:D25,B27:D27)</f>
        <v>0.2233333333333333</v>
      </c>
      <c r="I26" s="34">
        <f>H26*1000</f>
        <v>223.33333333333331</v>
      </c>
      <c r="J26" s="73"/>
      <c r="K26" s="74"/>
      <c r="L26" s="65" t="s">
        <v>15</v>
      </c>
    </row>
    <row r="27" spans="1:12" x14ac:dyDescent="0.25">
      <c r="A27" s="42">
        <v>3</v>
      </c>
      <c r="B27" s="44">
        <v>0.21</v>
      </c>
      <c r="C27" s="33">
        <v>0.24</v>
      </c>
      <c r="D27" s="7">
        <v>0.23</v>
      </c>
      <c r="E27" s="31" t="s">
        <v>7</v>
      </c>
      <c r="F27" s="31"/>
      <c r="G27" s="31"/>
      <c r="H27" s="33">
        <f>SQRT(1/2*(H25)^2)</f>
        <v>0.21213203435596426</v>
      </c>
      <c r="I27" s="34">
        <f>H27*1000</f>
        <v>212.13203435596427</v>
      </c>
      <c r="J27" s="75">
        <f>AVERAGE(I26:I27)</f>
        <v>217.73268384464879</v>
      </c>
      <c r="K27" s="81">
        <f>J27/1000</f>
        <v>0.21773268384464878</v>
      </c>
      <c r="L27" s="65"/>
    </row>
    <row r="28" spans="1:12" ht="15.75" thickBot="1" x14ac:dyDescent="0.3">
      <c r="A28" s="43">
        <v>4</v>
      </c>
      <c r="B28" s="45">
        <v>0.28999999999999998</v>
      </c>
      <c r="C28" s="35">
        <v>0.28999999999999998</v>
      </c>
      <c r="D28" s="9">
        <v>0.31</v>
      </c>
      <c r="E28" s="36"/>
      <c r="F28" s="36"/>
      <c r="G28" s="36"/>
      <c r="H28" s="36"/>
      <c r="I28" s="36"/>
      <c r="J28" s="82"/>
      <c r="K28" s="83"/>
      <c r="L28" s="68"/>
    </row>
    <row r="31" spans="1:12" x14ac:dyDescent="0.25">
      <c r="A31" t="s">
        <v>12</v>
      </c>
    </row>
    <row r="32" spans="1:12" x14ac:dyDescent="0.25">
      <c r="A32" s="3" t="s">
        <v>13</v>
      </c>
    </row>
  </sheetData>
  <hyperlinks>
    <hyperlink ref="A32" r:id="rId1"/>
  </hyperlinks>
  <pageMargins left="0.7" right="0.7" top="0.75" bottom="0.75" header="0.3" footer="0.3"/>
  <pageSetup orientation="portrait" r:id="rId2"/>
  <ignoredErrors>
    <ignoredError sqref="H13:H14 H17:H18 H25:H26 H21:H22" formulaRange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1:E22"/>
  <sheetViews>
    <sheetView workbookViewId="0">
      <selection activeCell="E27" sqref="E27"/>
    </sheetView>
  </sheetViews>
  <sheetFormatPr defaultRowHeight="15" x14ac:dyDescent="0.25"/>
  <sheetData>
    <row r="21" spans="3:5" x14ac:dyDescent="0.45">
      <c r="C21" t="s">
        <v>16</v>
      </c>
    </row>
    <row r="22" spans="3:5" x14ac:dyDescent="0.45">
      <c r="C22" t="s">
        <v>10</v>
      </c>
      <c r="E22" t="s">
        <v>11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M8"/>
  <sheetViews>
    <sheetView tabSelected="1" workbookViewId="0">
      <selection activeCell="K2" sqref="K2:M8"/>
    </sheetView>
  </sheetViews>
  <sheetFormatPr defaultRowHeight="15" x14ac:dyDescent="0.25"/>
  <cols>
    <col min="11" max="11" width="23.5703125" customWidth="1"/>
  </cols>
  <sheetData>
    <row r="1" spans="11:13" ht="14.65" thickBot="1" x14ac:dyDescent="0.5"/>
    <row r="2" spans="11:13" ht="15.75" x14ac:dyDescent="0.45">
      <c r="K2" s="10" t="s">
        <v>24</v>
      </c>
      <c r="L2" s="4" t="s">
        <v>25</v>
      </c>
      <c r="M2" s="5"/>
    </row>
    <row r="3" spans="11:13" ht="16.5" thickBot="1" x14ac:dyDescent="0.3">
      <c r="K3" s="12"/>
      <c r="L3" s="13" t="s">
        <v>23</v>
      </c>
      <c r="M3" s="14" t="s">
        <v>5</v>
      </c>
    </row>
    <row r="4" spans="11:13" ht="15.75" x14ac:dyDescent="0.25">
      <c r="K4" s="11" t="s">
        <v>18</v>
      </c>
      <c r="L4" s="6">
        <v>217.73268384464879</v>
      </c>
      <c r="M4" s="7">
        <v>0.21773268384464878</v>
      </c>
    </row>
    <row r="5" spans="11:13" ht="15.75" x14ac:dyDescent="0.25">
      <c r="K5" s="11" t="s">
        <v>19</v>
      </c>
      <c r="L5" s="6"/>
      <c r="M5" s="7"/>
    </row>
    <row r="6" spans="11:13" ht="15.75" x14ac:dyDescent="0.25">
      <c r="K6" s="11" t="s">
        <v>20</v>
      </c>
      <c r="L6" s="6">
        <v>545.32536640780961</v>
      </c>
      <c r="M6" s="7">
        <v>0.5453253664078096</v>
      </c>
    </row>
    <row r="7" spans="11:13" ht="15.75" x14ac:dyDescent="0.25">
      <c r="K7" s="15" t="s">
        <v>21</v>
      </c>
      <c r="L7" s="16">
        <v>1014.2598598503591</v>
      </c>
      <c r="M7" s="17">
        <v>1.0142598598503592</v>
      </c>
    </row>
    <row r="8" spans="11:13" ht="16.5" thickBot="1" x14ac:dyDescent="0.3">
      <c r="K8" s="12" t="s">
        <v>22</v>
      </c>
      <c r="L8" s="8">
        <v>2060.0015318615947</v>
      </c>
      <c r="M8" s="9">
        <v>2.0600015318615945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6:Q31"/>
  <sheetViews>
    <sheetView topLeftCell="A16" workbookViewId="0">
      <selection activeCell="L16" sqref="L16:L23"/>
    </sheetView>
  </sheetViews>
  <sheetFormatPr defaultRowHeight="15" x14ac:dyDescent="0.25"/>
  <cols>
    <col min="12" max="12" width="21.7109375" bestFit="1" customWidth="1"/>
  </cols>
  <sheetData>
    <row r="16" spans="12:13" ht="14.25" x14ac:dyDescent="0.45">
      <c r="L16" s="2" t="s">
        <v>33</v>
      </c>
      <c r="M16" s="2" t="s">
        <v>35</v>
      </c>
    </row>
    <row r="17" spans="12:17" ht="14.25" x14ac:dyDescent="0.45">
      <c r="L17" s="2" t="s">
        <v>34</v>
      </c>
      <c r="M17" s="2"/>
    </row>
    <row r="18" spans="12:17" ht="14.25" x14ac:dyDescent="0.45">
      <c r="L18" s="2" t="s">
        <v>36</v>
      </c>
      <c r="M18" s="2"/>
    </row>
    <row r="19" spans="12:17" ht="14.25" x14ac:dyDescent="0.45">
      <c r="L19" s="1">
        <v>2000</v>
      </c>
      <c r="M19" s="2">
        <v>10</v>
      </c>
    </row>
    <row r="20" spans="12:17" ht="14.25" x14ac:dyDescent="0.45">
      <c r="L20" s="1">
        <v>930</v>
      </c>
      <c r="M20" s="2"/>
    </row>
    <row r="21" spans="12:17" ht="14.25" x14ac:dyDescent="0.45">
      <c r="L21" s="1">
        <v>486</v>
      </c>
      <c r="M21" s="2"/>
    </row>
    <row r="22" spans="12:17" ht="14.25" x14ac:dyDescent="0.45">
      <c r="L22" s="1">
        <v>265</v>
      </c>
      <c r="M22" s="2"/>
    </row>
    <row r="23" spans="12:17" ht="14.25" x14ac:dyDescent="0.45">
      <c r="L23" s="1">
        <v>200</v>
      </c>
      <c r="M23" s="2"/>
    </row>
    <row r="24" spans="12:17" ht="14.65" thickBot="1" x14ac:dyDescent="0.5"/>
    <row r="25" spans="12:17" ht="15.75" x14ac:dyDescent="0.45">
      <c r="L25" s="10" t="s">
        <v>24</v>
      </c>
      <c r="M25" s="4" t="s">
        <v>25</v>
      </c>
      <c r="N25" s="5"/>
      <c r="O25" s="1" t="s">
        <v>35</v>
      </c>
    </row>
    <row r="26" spans="12:17" ht="16.5" thickBot="1" x14ac:dyDescent="0.3">
      <c r="L26" s="12"/>
      <c r="M26" s="13" t="s">
        <v>23</v>
      </c>
      <c r="N26" s="14" t="s">
        <v>5</v>
      </c>
      <c r="O26" s="1"/>
    </row>
    <row r="27" spans="12:17" ht="15.75" x14ac:dyDescent="0.25">
      <c r="L27" s="11" t="s">
        <v>18</v>
      </c>
      <c r="M27" s="6">
        <v>217.73268384464879</v>
      </c>
      <c r="N27" s="7">
        <v>0.21773268384464878</v>
      </c>
      <c r="O27" s="1">
        <v>70</v>
      </c>
      <c r="P27" t="s">
        <v>37</v>
      </c>
      <c r="Q27">
        <v>210</v>
      </c>
    </row>
    <row r="28" spans="12:17" ht="15.75" x14ac:dyDescent="0.25">
      <c r="L28" s="11" t="s">
        <v>19</v>
      </c>
      <c r="M28" s="6"/>
      <c r="N28" s="7"/>
      <c r="O28" s="1">
        <v>60</v>
      </c>
      <c r="P28" t="s">
        <v>37</v>
      </c>
      <c r="Q28">
        <v>250</v>
      </c>
    </row>
    <row r="29" spans="12:17" ht="15.75" x14ac:dyDescent="0.25">
      <c r="L29" s="11" t="s">
        <v>20</v>
      </c>
      <c r="M29" s="6">
        <v>545.32536640780961</v>
      </c>
      <c r="N29" s="7">
        <v>0.5453253664078096</v>
      </c>
      <c r="O29" s="1">
        <v>35</v>
      </c>
      <c r="P29" t="s">
        <v>37</v>
      </c>
      <c r="Q29">
        <v>500</v>
      </c>
    </row>
    <row r="30" spans="12:17" ht="15.75" x14ac:dyDescent="0.25">
      <c r="L30" s="15" t="s">
        <v>21</v>
      </c>
      <c r="M30" s="16">
        <v>1014.2598598503591</v>
      </c>
      <c r="N30" s="17">
        <v>1.0142598598503592</v>
      </c>
      <c r="O30" s="1">
        <v>18</v>
      </c>
    </row>
    <row r="31" spans="12:17" ht="16.5" thickBot="1" x14ac:dyDescent="0.3">
      <c r="L31" s="12" t="s">
        <v>22</v>
      </c>
      <c r="M31" s="8">
        <v>2060.0015318615947</v>
      </c>
      <c r="N31" s="9">
        <v>2.0600015318615945</v>
      </c>
      <c r="O31" s="1">
        <v>10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M20" sqref="M20"/>
    </sheetView>
  </sheetViews>
  <sheetFormatPr defaultRowHeight="15" x14ac:dyDescent="0.25"/>
  <cols>
    <col min="1" max="1" width="9.42578125" bestFit="1" customWidth="1"/>
  </cols>
  <sheetData>
    <row r="1" spans="1:7" x14ac:dyDescent="0.45">
      <c r="A1" t="s">
        <v>38</v>
      </c>
    </row>
    <row r="2" spans="1:7" x14ac:dyDescent="0.45">
      <c r="C2" t="s">
        <v>46</v>
      </c>
    </row>
    <row r="3" spans="1:7" x14ac:dyDescent="0.45">
      <c r="C3" t="s">
        <v>40</v>
      </c>
      <c r="D3" t="s">
        <v>41</v>
      </c>
    </row>
    <row r="4" spans="1:7" x14ac:dyDescent="0.45">
      <c r="C4" t="s">
        <v>42</v>
      </c>
      <c r="D4" t="s">
        <v>43</v>
      </c>
    </row>
    <row r="5" spans="1:7" x14ac:dyDescent="0.45">
      <c r="C5" t="s">
        <v>44</v>
      </c>
      <c r="D5" t="s">
        <v>45</v>
      </c>
    </row>
    <row r="7" spans="1:7" x14ac:dyDescent="0.45">
      <c r="A7" s="28" t="s">
        <v>47</v>
      </c>
      <c r="B7" t="s">
        <v>48</v>
      </c>
      <c r="C7" t="s">
        <v>49</v>
      </c>
    </row>
    <row r="8" spans="1:7" x14ac:dyDescent="0.45">
      <c r="A8" s="28"/>
      <c r="C8" t="s">
        <v>5</v>
      </c>
      <c r="F8" s="2" t="s">
        <v>33</v>
      </c>
    </row>
    <row r="9" spans="1:7" x14ac:dyDescent="0.45">
      <c r="A9" t="s">
        <v>39</v>
      </c>
      <c r="B9" t="s">
        <v>50</v>
      </c>
      <c r="C9" s="29">
        <v>1</v>
      </c>
      <c r="F9" s="2" t="s">
        <v>34</v>
      </c>
    </row>
    <row r="10" spans="1:7" x14ac:dyDescent="0.45">
      <c r="A10" t="s">
        <v>51</v>
      </c>
      <c r="B10" t="s">
        <v>50</v>
      </c>
      <c r="C10">
        <v>0.106</v>
      </c>
      <c r="F10" s="2" t="s">
        <v>36</v>
      </c>
    </row>
    <row r="11" spans="1:7" x14ac:dyDescent="0.45">
      <c r="A11" t="s">
        <v>51</v>
      </c>
      <c r="B11" t="s">
        <v>50</v>
      </c>
      <c r="C11">
        <v>7.4999999999999997E-2</v>
      </c>
      <c r="F11" s="1">
        <v>2000</v>
      </c>
    </row>
    <row r="12" spans="1:7" x14ac:dyDescent="0.45">
      <c r="A12" t="s">
        <v>51</v>
      </c>
      <c r="B12" t="s">
        <v>50</v>
      </c>
      <c r="C12">
        <v>6.3E-2</v>
      </c>
      <c r="F12" s="1">
        <v>930</v>
      </c>
      <c r="G12" t="s">
        <v>53</v>
      </c>
    </row>
    <row r="13" spans="1:7" x14ac:dyDescent="0.45">
      <c r="A13" t="s">
        <v>51</v>
      </c>
      <c r="B13" t="s">
        <v>50</v>
      </c>
      <c r="C13">
        <v>5.2999999999999999E-2</v>
      </c>
      <c r="F13" s="1">
        <v>486</v>
      </c>
    </row>
    <row r="14" spans="1:7" x14ac:dyDescent="0.45">
      <c r="F14" s="1">
        <v>265</v>
      </c>
    </row>
    <row r="15" spans="1:7" x14ac:dyDescent="0.45">
      <c r="B15" t="s">
        <v>52</v>
      </c>
      <c r="F15" s="1">
        <v>200</v>
      </c>
    </row>
    <row r="16" spans="1:7" x14ac:dyDescent="0.45">
      <c r="C16" s="29">
        <v>2</v>
      </c>
    </row>
    <row r="17" spans="3:3" x14ac:dyDescent="0.45">
      <c r="C17" s="29">
        <v>0.5</v>
      </c>
    </row>
    <row r="18" spans="3:3" x14ac:dyDescent="0.45">
      <c r="C18" s="29">
        <v>0.25</v>
      </c>
    </row>
    <row r="19" spans="3:3" x14ac:dyDescent="0.45">
      <c r="C19" s="29">
        <v>0.2</v>
      </c>
    </row>
    <row r="20" spans="3:3" x14ac:dyDescent="0.45">
      <c r="C20" s="2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Rapportage</vt:lpstr>
      <vt:lpstr>Berekeningen</vt:lpstr>
      <vt:lpstr>Controle</vt:lpstr>
      <vt:lpstr>Jelle</vt:lpstr>
      <vt:lpstr>Literatuur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RuudHerold</dc:creator>
  <cp:lastModifiedBy>RuudHerold</cp:lastModifiedBy>
  <dcterms:created xsi:type="dcterms:W3CDTF">2015-11-01T11:49:33Z</dcterms:created>
  <dcterms:modified xsi:type="dcterms:W3CDTF">2015-12-25T15:12:01Z</dcterms:modified>
</cp:coreProperties>
</file>